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9320" windowHeight="9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5" i="1"/>
  <c r="I44"/>
  <c r="I43"/>
  <c r="I42"/>
  <c r="I41"/>
  <c r="I40"/>
  <c r="I4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2"/>
  <c r="I7"/>
  <c r="I14"/>
  <c r="I13"/>
  <c r="I11"/>
  <c r="I10"/>
  <c r="I9"/>
  <c r="I8"/>
  <c r="I6"/>
  <c r="I5"/>
</calcChain>
</file>

<file path=xl/sharedStrings.xml><?xml version="1.0" encoding="utf-8"?>
<sst xmlns="http://schemas.openxmlformats.org/spreadsheetml/2006/main" count="300" uniqueCount="34">
  <si>
    <t>FIELD #</t>
  </si>
  <si>
    <t>CHEMICAL</t>
  </si>
  <si>
    <t>RATE</t>
  </si>
  <si>
    <t>DATE</t>
  </si>
  <si>
    <t>(YEAR) CHEMICAL APPLICATIONS</t>
  </si>
  <si>
    <t>PEST</t>
  </si>
  <si>
    <t>EPA#</t>
  </si>
  <si>
    <t>AMOUNT</t>
  </si>
  <si>
    <t>APPLICATOR</t>
  </si>
  <si>
    <t>LICENCE</t>
  </si>
  <si>
    <t>FARM</t>
  </si>
  <si>
    <t>CD</t>
  </si>
  <si>
    <t>WEEDS</t>
  </si>
  <si>
    <t>GLY-4 PLUS</t>
  </si>
  <si>
    <t>55947-1</t>
  </si>
  <si>
    <t>BANVEL 4 L</t>
  </si>
  <si>
    <t>1.5 QT/ ACRE</t>
  </si>
  <si>
    <t>4 OZ/ ACRE</t>
  </si>
  <si>
    <t>IFA</t>
  </si>
  <si>
    <t>ATRAZINE 4 L</t>
  </si>
  <si>
    <t>PLANT STIMULATOR BUFFER</t>
  </si>
  <si>
    <t>S-90 SURFACTANT</t>
  </si>
  <si>
    <t>9779-255</t>
  </si>
  <si>
    <t>.5 QT/ ACRE</t>
  </si>
  <si>
    <t>.2 PT/ ACRE</t>
  </si>
  <si>
    <t>AS</t>
  </si>
  <si>
    <t>N/A</t>
  </si>
  <si>
    <t>524-454-72693-1</t>
  </si>
  <si>
    <t xml:space="preserve">28 OZ/ ACRE </t>
  </si>
  <si>
    <t>MEASUREMENT</t>
  </si>
  <si>
    <t>QUART</t>
  </si>
  <si>
    <t>OUNCE</t>
  </si>
  <si>
    <t>PINT</t>
  </si>
  <si>
    <t>ACRES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</si>
</sst>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5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Fill="1" applyBorder="1"/>
    <xf numFmtId="0" fontId="0" fillId="0" borderId="2" xfId="0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3" xfId="0" applyFont="1" applyFill="1" applyBorder="1"/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Border="1"/>
    <xf numFmtId="0" fontId="2" fillId="0" borderId="3" xfId="0" applyFont="1" applyBorder="1"/>
    <xf numFmtId="0" fontId="0" fillId="0" borderId="0" xfId="0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>
      <selection activeCell="F12" sqref="F12"/>
    </sheetView>
  </sheetViews>
  <sheetFormatPr defaultRowHeight="15"/>
  <cols>
    <col min="1" max="1" width="12.5703125" style="2" customWidth="1"/>
    <col min="2" max="2" width="10.28515625" style="2" customWidth="1"/>
    <col min="3" max="3" width="9.85546875" style="1" bestFit="1" customWidth="1"/>
    <col min="4" max="4" width="16" style="3" bestFit="1" customWidth="1"/>
    <col min="5" max="5" width="28.140625" bestFit="1" customWidth="1"/>
    <col min="6" max="6" width="22.42578125" customWidth="1"/>
    <col min="7" max="7" width="13.85546875" style="11" customWidth="1"/>
    <col min="8" max="8" width="7.7109375" style="1" customWidth="1"/>
    <col min="9" max="9" width="10.28515625" customWidth="1"/>
    <col min="10" max="10" width="16.85546875" customWidth="1"/>
    <col min="11" max="11" width="12" bestFit="1" customWidth="1"/>
    <col min="12" max="12" width="15.7109375" customWidth="1"/>
  </cols>
  <sheetData>
    <row r="1" spans="1:12" ht="15.75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5"/>
      <c r="B2" s="5"/>
      <c r="C2" s="6"/>
      <c r="D2" s="7"/>
      <c r="E2" s="8"/>
      <c r="F2" s="8"/>
      <c r="G2" s="10"/>
      <c r="H2" s="6"/>
      <c r="I2" s="8"/>
      <c r="J2" s="8"/>
      <c r="K2" s="8"/>
      <c r="L2" s="8"/>
    </row>
    <row r="3" spans="1:12" s="1" customFormat="1" ht="15.75">
      <c r="A3" s="20" t="s">
        <v>3</v>
      </c>
      <c r="B3" s="20" t="s">
        <v>10</v>
      </c>
      <c r="C3" s="21" t="s">
        <v>0</v>
      </c>
      <c r="D3" s="21" t="s">
        <v>5</v>
      </c>
      <c r="E3" s="21" t="s">
        <v>1</v>
      </c>
      <c r="F3" s="21" t="s">
        <v>6</v>
      </c>
      <c r="G3" s="21" t="s">
        <v>2</v>
      </c>
      <c r="H3" s="21" t="s">
        <v>33</v>
      </c>
      <c r="I3" s="21" t="s">
        <v>7</v>
      </c>
      <c r="J3" s="21" t="s">
        <v>29</v>
      </c>
      <c r="K3" s="21" t="s">
        <v>8</v>
      </c>
      <c r="L3" s="21" t="s">
        <v>9</v>
      </c>
    </row>
    <row r="4" spans="1:12" ht="15.75">
      <c r="A4" s="5">
        <v>40725</v>
      </c>
      <c r="B4" s="5" t="s">
        <v>11</v>
      </c>
      <c r="C4" s="6">
        <v>1</v>
      </c>
      <c r="D4" s="7" t="s">
        <v>12</v>
      </c>
      <c r="E4" s="8" t="s">
        <v>13</v>
      </c>
      <c r="F4" s="12" t="s">
        <v>27</v>
      </c>
      <c r="G4" s="10" t="s">
        <v>16</v>
      </c>
      <c r="H4" s="6">
        <v>51</v>
      </c>
      <c r="I4" s="8">
        <f>1.5*51</f>
        <v>76.5</v>
      </c>
      <c r="J4" s="8" t="s">
        <v>30</v>
      </c>
      <c r="K4" s="8" t="s">
        <v>18</v>
      </c>
      <c r="L4" s="8"/>
    </row>
    <row r="5" spans="1:12" ht="15.75">
      <c r="A5" s="5">
        <v>40725</v>
      </c>
      <c r="B5" s="5" t="s">
        <v>11</v>
      </c>
      <c r="C5" s="6">
        <v>1</v>
      </c>
      <c r="D5" s="7" t="s">
        <v>12</v>
      </c>
      <c r="E5" s="8" t="s">
        <v>15</v>
      </c>
      <c r="F5" s="9" t="s">
        <v>14</v>
      </c>
      <c r="G5" s="10" t="s">
        <v>17</v>
      </c>
      <c r="H5" s="6">
        <v>51</v>
      </c>
      <c r="I5" s="8">
        <f>4*51</f>
        <v>204</v>
      </c>
      <c r="J5" s="8" t="s">
        <v>31</v>
      </c>
      <c r="K5" s="8" t="s">
        <v>18</v>
      </c>
      <c r="L5" s="8"/>
    </row>
    <row r="6" spans="1:12" ht="15.75">
      <c r="A6" s="5">
        <v>40725</v>
      </c>
      <c r="B6" s="2" t="s">
        <v>11</v>
      </c>
      <c r="C6" s="1">
        <v>1</v>
      </c>
      <c r="D6" s="7" t="s">
        <v>12</v>
      </c>
      <c r="E6" s="8" t="s">
        <v>19</v>
      </c>
      <c r="F6" s="9" t="s">
        <v>22</v>
      </c>
      <c r="G6" s="11" t="s">
        <v>23</v>
      </c>
      <c r="H6" s="6">
        <v>51</v>
      </c>
      <c r="I6">
        <f>0.5*51</f>
        <v>25.5</v>
      </c>
      <c r="J6" s="8" t="s">
        <v>30</v>
      </c>
      <c r="K6" s="8" t="s">
        <v>18</v>
      </c>
    </row>
    <row r="7" spans="1:12" ht="15.75">
      <c r="A7" s="5">
        <v>40725</v>
      </c>
      <c r="B7" s="2" t="s">
        <v>11</v>
      </c>
      <c r="C7" s="1">
        <v>1</v>
      </c>
      <c r="D7" s="7" t="s">
        <v>12</v>
      </c>
      <c r="E7" s="8" t="s">
        <v>20</v>
      </c>
      <c r="F7" s="11" t="s">
        <v>26</v>
      </c>
      <c r="G7" s="11" t="s">
        <v>28</v>
      </c>
      <c r="H7" s="6">
        <v>51</v>
      </c>
      <c r="I7">
        <f>28*51</f>
        <v>1428</v>
      </c>
      <c r="J7" s="8" t="s">
        <v>31</v>
      </c>
      <c r="K7" s="8" t="s">
        <v>18</v>
      </c>
    </row>
    <row r="8" spans="1:12" ht="15.75">
      <c r="A8" s="13">
        <v>40725</v>
      </c>
      <c r="B8" s="14" t="s">
        <v>11</v>
      </c>
      <c r="C8" s="15">
        <v>1</v>
      </c>
      <c r="D8" s="16" t="s">
        <v>12</v>
      </c>
      <c r="E8" s="17" t="s">
        <v>21</v>
      </c>
      <c r="F8" s="18" t="s">
        <v>26</v>
      </c>
      <c r="G8" s="18" t="s">
        <v>24</v>
      </c>
      <c r="H8" s="35">
        <v>51</v>
      </c>
      <c r="I8" s="19">
        <f>0.2*51</f>
        <v>10.200000000000001</v>
      </c>
      <c r="J8" s="17" t="s">
        <v>32</v>
      </c>
      <c r="K8" s="17" t="s">
        <v>18</v>
      </c>
      <c r="L8" s="19"/>
    </row>
    <row r="9" spans="1:12" ht="15.75">
      <c r="A9" s="5">
        <v>40725</v>
      </c>
      <c r="B9" s="2" t="s">
        <v>11</v>
      </c>
      <c r="C9" s="1">
        <v>6</v>
      </c>
      <c r="D9" s="7" t="s">
        <v>12</v>
      </c>
      <c r="E9" s="8" t="s">
        <v>13</v>
      </c>
      <c r="F9" s="12" t="s">
        <v>27</v>
      </c>
      <c r="G9" s="10" t="s">
        <v>16</v>
      </c>
      <c r="H9" s="6">
        <v>11</v>
      </c>
      <c r="I9">
        <f>1.5*11</f>
        <v>16.5</v>
      </c>
      <c r="J9" s="8" t="s">
        <v>30</v>
      </c>
      <c r="K9" s="8" t="s">
        <v>18</v>
      </c>
    </row>
    <row r="10" spans="1:12" ht="15.75">
      <c r="A10" s="5">
        <v>40725</v>
      </c>
      <c r="B10" s="2" t="s">
        <v>11</v>
      </c>
      <c r="C10" s="1">
        <v>6</v>
      </c>
      <c r="D10" s="7" t="s">
        <v>12</v>
      </c>
      <c r="E10" s="8" t="s">
        <v>15</v>
      </c>
      <c r="F10" s="9" t="s">
        <v>14</v>
      </c>
      <c r="G10" s="10" t="s">
        <v>17</v>
      </c>
      <c r="H10" s="6">
        <v>11</v>
      </c>
      <c r="I10">
        <f>4*11</f>
        <v>44</v>
      </c>
      <c r="J10" s="8" t="s">
        <v>31</v>
      </c>
      <c r="K10" s="8" t="s">
        <v>18</v>
      </c>
    </row>
    <row r="11" spans="1:12" ht="15.75">
      <c r="A11" s="5">
        <v>40725</v>
      </c>
      <c r="B11" s="2" t="s">
        <v>11</v>
      </c>
      <c r="C11" s="1">
        <v>6</v>
      </c>
      <c r="D11" s="7" t="s">
        <v>12</v>
      </c>
      <c r="E11" s="8" t="s">
        <v>19</v>
      </c>
      <c r="F11" s="9" t="s">
        <v>22</v>
      </c>
      <c r="G11" s="11" t="s">
        <v>23</v>
      </c>
      <c r="H11" s="6">
        <v>11</v>
      </c>
      <c r="I11">
        <f>0.5*11</f>
        <v>5.5</v>
      </c>
      <c r="J11" s="8" t="s">
        <v>30</v>
      </c>
      <c r="K11" s="8" t="s">
        <v>18</v>
      </c>
    </row>
    <row r="12" spans="1:12" ht="15.75">
      <c r="A12" s="5">
        <v>40725</v>
      </c>
      <c r="B12" s="2" t="s">
        <v>11</v>
      </c>
      <c r="C12" s="1">
        <v>6</v>
      </c>
      <c r="D12" s="7" t="s">
        <v>12</v>
      </c>
      <c r="E12" s="8" t="s">
        <v>20</v>
      </c>
      <c r="F12" s="11" t="s">
        <v>26</v>
      </c>
      <c r="G12" s="11" t="s">
        <v>28</v>
      </c>
      <c r="H12" s="6">
        <v>11</v>
      </c>
      <c r="I12">
        <f>28*11</f>
        <v>308</v>
      </c>
      <c r="J12" s="8" t="s">
        <v>31</v>
      </c>
      <c r="K12" s="8" t="s">
        <v>18</v>
      </c>
    </row>
    <row r="13" spans="1:12" ht="15.75">
      <c r="A13" s="13">
        <v>40725</v>
      </c>
      <c r="B13" s="14" t="s">
        <v>11</v>
      </c>
      <c r="C13" s="15">
        <v>6</v>
      </c>
      <c r="D13" s="16" t="s">
        <v>12</v>
      </c>
      <c r="E13" s="17" t="s">
        <v>21</v>
      </c>
      <c r="F13" s="18" t="s">
        <v>26</v>
      </c>
      <c r="G13" s="18" t="s">
        <v>24</v>
      </c>
      <c r="H13" s="35">
        <v>11</v>
      </c>
      <c r="I13" s="19">
        <f>0.2*11</f>
        <v>2.2000000000000002</v>
      </c>
      <c r="J13" s="17" t="s">
        <v>32</v>
      </c>
      <c r="K13" s="17" t="s">
        <v>18</v>
      </c>
      <c r="L13" s="19"/>
    </row>
    <row r="14" spans="1:12" ht="15.75">
      <c r="A14" s="5">
        <v>40725</v>
      </c>
      <c r="B14" s="2" t="s">
        <v>25</v>
      </c>
      <c r="C14" s="1">
        <v>3</v>
      </c>
      <c r="D14" s="3" t="s">
        <v>12</v>
      </c>
      <c r="E14" s="8" t="s">
        <v>13</v>
      </c>
      <c r="F14" s="12" t="s">
        <v>27</v>
      </c>
      <c r="G14" s="10" t="s">
        <v>16</v>
      </c>
      <c r="H14" s="6">
        <v>4</v>
      </c>
      <c r="I14">
        <f>1.5*4</f>
        <v>6</v>
      </c>
      <c r="J14" s="8" t="s">
        <v>30</v>
      </c>
      <c r="K14" s="8" t="s">
        <v>18</v>
      </c>
    </row>
    <row r="15" spans="1:12" ht="15.75">
      <c r="A15" s="5">
        <v>40725</v>
      </c>
      <c r="B15" s="2" t="s">
        <v>25</v>
      </c>
      <c r="C15" s="1">
        <v>3</v>
      </c>
      <c r="D15" s="3" t="s">
        <v>12</v>
      </c>
      <c r="E15" s="8" t="s">
        <v>15</v>
      </c>
      <c r="F15" s="9" t="s">
        <v>14</v>
      </c>
      <c r="G15" s="10" t="s">
        <v>17</v>
      </c>
      <c r="H15" s="6">
        <v>4</v>
      </c>
      <c r="I15">
        <f>4*4</f>
        <v>16</v>
      </c>
      <c r="J15" s="8" t="s">
        <v>31</v>
      </c>
      <c r="K15" s="8" t="s">
        <v>18</v>
      </c>
    </row>
    <row r="16" spans="1:12" ht="15.75">
      <c r="A16" s="5">
        <v>40725</v>
      </c>
      <c r="B16" s="2" t="s">
        <v>25</v>
      </c>
      <c r="C16" s="1">
        <v>3</v>
      </c>
      <c r="D16" s="3" t="s">
        <v>12</v>
      </c>
      <c r="E16" s="8" t="s">
        <v>19</v>
      </c>
      <c r="F16" s="9" t="s">
        <v>22</v>
      </c>
      <c r="G16" s="11" t="s">
        <v>23</v>
      </c>
      <c r="H16" s="6">
        <v>4</v>
      </c>
      <c r="I16">
        <f>0.5*4</f>
        <v>2</v>
      </c>
      <c r="J16" s="8" t="s">
        <v>30</v>
      </c>
      <c r="K16" s="8" t="s">
        <v>18</v>
      </c>
    </row>
    <row r="17" spans="1:12" ht="15.75">
      <c r="A17" s="5">
        <v>40725</v>
      </c>
      <c r="B17" s="2" t="s">
        <v>25</v>
      </c>
      <c r="C17" s="1">
        <v>3</v>
      </c>
      <c r="D17" s="3" t="s">
        <v>12</v>
      </c>
      <c r="E17" s="8" t="s">
        <v>20</v>
      </c>
      <c r="F17" s="11" t="s">
        <v>26</v>
      </c>
      <c r="G17" s="11" t="s">
        <v>28</v>
      </c>
      <c r="H17" s="6">
        <v>4</v>
      </c>
      <c r="I17">
        <f>28*4</f>
        <v>112</v>
      </c>
      <c r="J17" s="8" t="s">
        <v>31</v>
      </c>
      <c r="K17" s="8" t="s">
        <v>18</v>
      </c>
    </row>
    <row r="18" spans="1:12" ht="15.75">
      <c r="A18" s="13">
        <v>40725</v>
      </c>
      <c r="B18" s="14" t="s">
        <v>25</v>
      </c>
      <c r="C18" s="15">
        <v>3</v>
      </c>
      <c r="D18" s="16" t="s">
        <v>12</v>
      </c>
      <c r="E18" s="17" t="s">
        <v>21</v>
      </c>
      <c r="F18" s="18" t="s">
        <v>26</v>
      </c>
      <c r="G18" s="18" t="s">
        <v>24</v>
      </c>
      <c r="H18" s="35">
        <v>4</v>
      </c>
      <c r="I18" s="19">
        <f>0.2*4</f>
        <v>0.8</v>
      </c>
      <c r="J18" s="17" t="s">
        <v>32</v>
      </c>
      <c r="K18" s="17" t="s">
        <v>18</v>
      </c>
      <c r="L18" s="19"/>
    </row>
    <row r="19" spans="1:12" ht="15.75">
      <c r="A19" s="5">
        <v>40725</v>
      </c>
      <c r="B19" s="2" t="s">
        <v>25</v>
      </c>
      <c r="C19" s="1">
        <v>5</v>
      </c>
      <c r="D19" s="3" t="s">
        <v>12</v>
      </c>
      <c r="E19" s="8" t="s">
        <v>13</v>
      </c>
      <c r="F19" s="12" t="s">
        <v>27</v>
      </c>
      <c r="G19" s="10" t="s">
        <v>16</v>
      </c>
      <c r="H19" s="6">
        <v>10</v>
      </c>
      <c r="I19">
        <f>10*1.5</f>
        <v>15</v>
      </c>
      <c r="J19" s="8" t="s">
        <v>30</v>
      </c>
      <c r="K19" s="8" t="s">
        <v>18</v>
      </c>
    </row>
    <row r="20" spans="1:12" ht="15.75">
      <c r="A20" s="5">
        <v>40725</v>
      </c>
      <c r="B20" s="2" t="s">
        <v>25</v>
      </c>
      <c r="C20" s="1">
        <v>5</v>
      </c>
      <c r="D20" s="3" t="s">
        <v>12</v>
      </c>
      <c r="E20" s="8" t="s">
        <v>15</v>
      </c>
      <c r="F20" s="9" t="s">
        <v>14</v>
      </c>
      <c r="G20" s="10" t="s">
        <v>17</v>
      </c>
      <c r="H20" s="6">
        <v>10</v>
      </c>
      <c r="I20">
        <f>10*4</f>
        <v>40</v>
      </c>
      <c r="J20" s="8" t="s">
        <v>31</v>
      </c>
      <c r="K20" s="8" t="s">
        <v>18</v>
      </c>
    </row>
    <row r="21" spans="1:12" ht="15.75">
      <c r="A21" s="5">
        <v>40725</v>
      </c>
      <c r="B21" s="2" t="s">
        <v>25</v>
      </c>
      <c r="C21" s="1">
        <v>5</v>
      </c>
      <c r="D21" s="3" t="s">
        <v>12</v>
      </c>
      <c r="E21" s="8" t="s">
        <v>19</v>
      </c>
      <c r="F21" s="9" t="s">
        <v>22</v>
      </c>
      <c r="G21" s="11" t="s">
        <v>23</v>
      </c>
      <c r="H21" s="6">
        <v>10</v>
      </c>
      <c r="I21">
        <f>10*0.5</f>
        <v>5</v>
      </c>
      <c r="J21" s="8" t="s">
        <v>30</v>
      </c>
      <c r="K21" s="8" t="s">
        <v>18</v>
      </c>
    </row>
    <row r="22" spans="1:12" ht="15.75">
      <c r="A22" s="5">
        <v>40725</v>
      </c>
      <c r="B22" s="2" t="s">
        <v>25</v>
      </c>
      <c r="C22" s="1">
        <v>5</v>
      </c>
      <c r="D22" s="3" t="s">
        <v>12</v>
      </c>
      <c r="E22" s="8" t="s">
        <v>20</v>
      </c>
      <c r="F22" s="11" t="s">
        <v>26</v>
      </c>
      <c r="G22" s="11" t="s">
        <v>28</v>
      </c>
      <c r="H22" s="6">
        <v>10</v>
      </c>
      <c r="I22">
        <f>10*28</f>
        <v>280</v>
      </c>
      <c r="J22" s="8" t="s">
        <v>31</v>
      </c>
      <c r="K22" s="8" t="s">
        <v>18</v>
      </c>
    </row>
    <row r="23" spans="1:12" ht="15.75">
      <c r="A23" s="13">
        <v>40725</v>
      </c>
      <c r="B23" s="14" t="s">
        <v>25</v>
      </c>
      <c r="C23" s="15">
        <v>5</v>
      </c>
      <c r="D23" s="16" t="s">
        <v>12</v>
      </c>
      <c r="E23" s="17" t="s">
        <v>21</v>
      </c>
      <c r="F23" s="18" t="s">
        <v>26</v>
      </c>
      <c r="G23" s="18" t="s">
        <v>24</v>
      </c>
      <c r="H23" s="35">
        <v>10</v>
      </c>
      <c r="I23" s="19">
        <f>10*0.2</f>
        <v>2</v>
      </c>
      <c r="J23" s="17" t="s">
        <v>32</v>
      </c>
      <c r="K23" s="17" t="s">
        <v>18</v>
      </c>
      <c r="L23" s="19"/>
    </row>
    <row r="24" spans="1:12" ht="15.75">
      <c r="A24" s="5">
        <v>40725</v>
      </c>
      <c r="B24" s="2" t="s">
        <v>25</v>
      </c>
      <c r="C24" s="1">
        <v>6</v>
      </c>
      <c r="D24" s="3" t="s">
        <v>12</v>
      </c>
      <c r="E24" s="8" t="s">
        <v>13</v>
      </c>
      <c r="F24" s="12" t="s">
        <v>27</v>
      </c>
      <c r="G24" s="10" t="s">
        <v>16</v>
      </c>
      <c r="H24" s="6">
        <v>10</v>
      </c>
      <c r="I24">
        <f>10*1.5</f>
        <v>15</v>
      </c>
      <c r="J24" s="8" t="s">
        <v>30</v>
      </c>
      <c r="K24" s="8" t="s">
        <v>18</v>
      </c>
    </row>
    <row r="25" spans="1:12" ht="15.75">
      <c r="A25" s="5">
        <v>40725</v>
      </c>
      <c r="B25" s="2" t="s">
        <v>25</v>
      </c>
      <c r="C25" s="1">
        <v>6</v>
      </c>
      <c r="D25" s="3" t="s">
        <v>12</v>
      </c>
      <c r="E25" s="8" t="s">
        <v>15</v>
      </c>
      <c r="F25" s="9" t="s">
        <v>14</v>
      </c>
      <c r="G25" s="10" t="s">
        <v>17</v>
      </c>
      <c r="H25" s="6">
        <v>10</v>
      </c>
      <c r="I25">
        <f>10*4</f>
        <v>40</v>
      </c>
      <c r="J25" s="8" t="s">
        <v>31</v>
      </c>
      <c r="K25" s="8" t="s">
        <v>18</v>
      </c>
    </row>
    <row r="26" spans="1:12" ht="15.75">
      <c r="A26" s="5">
        <v>40725</v>
      </c>
      <c r="B26" s="2" t="s">
        <v>25</v>
      </c>
      <c r="C26" s="1">
        <v>6</v>
      </c>
      <c r="D26" s="3" t="s">
        <v>12</v>
      </c>
      <c r="E26" s="8" t="s">
        <v>19</v>
      </c>
      <c r="F26" s="9" t="s">
        <v>22</v>
      </c>
      <c r="G26" s="11" t="s">
        <v>23</v>
      </c>
      <c r="H26" s="6">
        <v>10</v>
      </c>
      <c r="I26">
        <f>10*0.5</f>
        <v>5</v>
      </c>
      <c r="J26" s="8" t="s">
        <v>30</v>
      </c>
      <c r="K26" s="8" t="s">
        <v>18</v>
      </c>
    </row>
    <row r="27" spans="1:12" ht="15.75">
      <c r="A27" s="5">
        <v>40725</v>
      </c>
      <c r="B27" s="2" t="s">
        <v>25</v>
      </c>
      <c r="C27" s="1">
        <v>6</v>
      </c>
      <c r="D27" s="3" t="s">
        <v>12</v>
      </c>
      <c r="E27" s="8" t="s">
        <v>20</v>
      </c>
      <c r="F27" s="11" t="s">
        <v>26</v>
      </c>
      <c r="G27" s="11" t="s">
        <v>28</v>
      </c>
      <c r="H27" s="6">
        <v>10</v>
      </c>
      <c r="I27">
        <f>10*28</f>
        <v>280</v>
      </c>
      <c r="J27" s="8" t="s">
        <v>31</v>
      </c>
      <c r="K27" s="8" t="s">
        <v>18</v>
      </c>
    </row>
    <row r="28" spans="1:12" ht="15.75">
      <c r="A28" s="13">
        <v>40725</v>
      </c>
      <c r="B28" s="14" t="s">
        <v>25</v>
      </c>
      <c r="C28" s="15">
        <v>6</v>
      </c>
      <c r="D28" s="16" t="s">
        <v>12</v>
      </c>
      <c r="E28" s="17" t="s">
        <v>21</v>
      </c>
      <c r="F28" s="18" t="s">
        <v>26</v>
      </c>
      <c r="G28" s="18" t="s">
        <v>24</v>
      </c>
      <c r="H28" s="35">
        <v>10</v>
      </c>
      <c r="I28" s="19">
        <f>10*0.2</f>
        <v>2</v>
      </c>
      <c r="J28" s="17" t="s">
        <v>32</v>
      </c>
      <c r="K28" s="17" t="s">
        <v>18</v>
      </c>
      <c r="L28" s="19"/>
    </row>
    <row r="29" spans="1:12" ht="15.75">
      <c r="A29" s="5">
        <v>40725</v>
      </c>
      <c r="B29" s="2" t="s">
        <v>25</v>
      </c>
      <c r="C29" s="1">
        <v>10</v>
      </c>
      <c r="D29" s="3" t="s">
        <v>12</v>
      </c>
      <c r="E29" s="8" t="s">
        <v>13</v>
      </c>
      <c r="F29" s="12" t="s">
        <v>27</v>
      </c>
      <c r="G29" s="10" t="s">
        <v>16</v>
      </c>
      <c r="H29" s="6">
        <v>40</v>
      </c>
      <c r="I29">
        <f>40*1.5</f>
        <v>60</v>
      </c>
      <c r="J29" s="8" t="s">
        <v>30</v>
      </c>
      <c r="K29" s="8" t="s">
        <v>18</v>
      </c>
    </row>
    <row r="30" spans="1:12" ht="15.75">
      <c r="A30" s="5">
        <v>40725</v>
      </c>
      <c r="B30" s="2" t="s">
        <v>25</v>
      </c>
      <c r="C30" s="1">
        <v>10</v>
      </c>
      <c r="D30" s="3" t="s">
        <v>12</v>
      </c>
      <c r="E30" s="8" t="s">
        <v>15</v>
      </c>
      <c r="F30" s="9" t="s">
        <v>14</v>
      </c>
      <c r="G30" s="10" t="s">
        <v>17</v>
      </c>
      <c r="H30" s="6">
        <v>40</v>
      </c>
      <c r="I30">
        <f>40*4</f>
        <v>160</v>
      </c>
      <c r="J30" s="8" t="s">
        <v>31</v>
      </c>
      <c r="K30" s="8" t="s">
        <v>18</v>
      </c>
    </row>
    <row r="31" spans="1:12" ht="15.75">
      <c r="A31" s="5">
        <v>40725</v>
      </c>
      <c r="B31" s="2" t="s">
        <v>25</v>
      </c>
      <c r="C31" s="1">
        <v>10</v>
      </c>
      <c r="D31" s="3" t="s">
        <v>12</v>
      </c>
      <c r="E31" s="8" t="s">
        <v>19</v>
      </c>
      <c r="F31" s="9" t="s">
        <v>22</v>
      </c>
      <c r="G31" s="11" t="s">
        <v>23</v>
      </c>
      <c r="H31" s="6">
        <v>40</v>
      </c>
      <c r="I31">
        <f>40*0.5</f>
        <v>20</v>
      </c>
      <c r="J31" s="8" t="s">
        <v>30</v>
      </c>
      <c r="K31" s="8" t="s">
        <v>18</v>
      </c>
    </row>
    <row r="32" spans="1:12" ht="15.75">
      <c r="A32" s="5">
        <v>40725</v>
      </c>
      <c r="B32" s="2" t="s">
        <v>25</v>
      </c>
      <c r="C32" s="1">
        <v>10</v>
      </c>
      <c r="D32" s="3" t="s">
        <v>12</v>
      </c>
      <c r="E32" s="8" t="s">
        <v>20</v>
      </c>
      <c r="F32" s="11" t="s">
        <v>26</v>
      </c>
      <c r="G32" s="11" t="s">
        <v>28</v>
      </c>
      <c r="H32" s="6">
        <v>40</v>
      </c>
      <c r="I32">
        <f>40*28</f>
        <v>1120</v>
      </c>
      <c r="J32" s="8" t="s">
        <v>31</v>
      </c>
      <c r="K32" s="8" t="s">
        <v>18</v>
      </c>
    </row>
    <row r="33" spans="1:12" ht="15.75">
      <c r="A33" s="13">
        <v>40725</v>
      </c>
      <c r="B33" s="14" t="s">
        <v>25</v>
      </c>
      <c r="C33" s="15">
        <v>10</v>
      </c>
      <c r="D33" s="16" t="s">
        <v>12</v>
      </c>
      <c r="E33" s="17" t="s">
        <v>21</v>
      </c>
      <c r="F33" s="18" t="s">
        <v>26</v>
      </c>
      <c r="G33" s="18" t="s">
        <v>24</v>
      </c>
      <c r="H33" s="35">
        <v>40</v>
      </c>
      <c r="I33" s="19">
        <f>40*0.2</f>
        <v>8</v>
      </c>
      <c r="J33" s="17" t="s">
        <v>32</v>
      </c>
      <c r="K33" s="17" t="s">
        <v>18</v>
      </c>
      <c r="L33" s="19"/>
    </row>
    <row r="34" spans="1:12" ht="15.75">
      <c r="A34" s="5">
        <v>40725</v>
      </c>
      <c r="B34" s="2" t="s">
        <v>25</v>
      </c>
      <c r="C34" s="1">
        <v>12</v>
      </c>
      <c r="D34" s="3" t="s">
        <v>12</v>
      </c>
      <c r="E34" s="8" t="s">
        <v>13</v>
      </c>
      <c r="F34" s="12" t="s">
        <v>27</v>
      </c>
      <c r="G34" s="10" t="s">
        <v>16</v>
      </c>
      <c r="H34" s="6">
        <v>14</v>
      </c>
      <c r="I34">
        <f>14*1.5</f>
        <v>21</v>
      </c>
      <c r="J34" s="8" t="s">
        <v>30</v>
      </c>
      <c r="K34" s="8" t="s">
        <v>18</v>
      </c>
    </row>
    <row r="35" spans="1:12" ht="15.75">
      <c r="A35" s="5">
        <v>40725</v>
      </c>
      <c r="B35" s="2" t="s">
        <v>25</v>
      </c>
      <c r="C35" s="1">
        <v>12</v>
      </c>
      <c r="D35" s="3" t="s">
        <v>12</v>
      </c>
      <c r="E35" s="8" t="s">
        <v>15</v>
      </c>
      <c r="F35" s="9" t="s">
        <v>14</v>
      </c>
      <c r="G35" s="10" t="s">
        <v>17</v>
      </c>
      <c r="H35" s="6">
        <v>14</v>
      </c>
      <c r="I35">
        <f>14*4</f>
        <v>56</v>
      </c>
      <c r="J35" s="8" t="s">
        <v>31</v>
      </c>
      <c r="K35" s="8" t="s">
        <v>18</v>
      </c>
    </row>
    <row r="36" spans="1:12" ht="15.75">
      <c r="A36" s="5">
        <v>40725</v>
      </c>
      <c r="B36" s="2" t="s">
        <v>25</v>
      </c>
      <c r="C36" s="1">
        <v>12</v>
      </c>
      <c r="D36" s="3" t="s">
        <v>12</v>
      </c>
      <c r="E36" s="8" t="s">
        <v>19</v>
      </c>
      <c r="F36" s="9" t="s">
        <v>22</v>
      </c>
      <c r="G36" s="11" t="s">
        <v>23</v>
      </c>
      <c r="H36" s="6">
        <v>14</v>
      </c>
      <c r="I36">
        <f>14*0.5</f>
        <v>7</v>
      </c>
      <c r="J36" s="8" t="s">
        <v>30</v>
      </c>
      <c r="K36" s="8" t="s">
        <v>18</v>
      </c>
    </row>
    <row r="37" spans="1:12" ht="15.75">
      <c r="A37" s="5">
        <v>40725</v>
      </c>
      <c r="B37" s="2" t="s">
        <v>25</v>
      </c>
      <c r="C37" s="1">
        <v>12</v>
      </c>
      <c r="D37" s="3" t="s">
        <v>12</v>
      </c>
      <c r="E37" s="8" t="s">
        <v>20</v>
      </c>
      <c r="F37" s="11" t="s">
        <v>26</v>
      </c>
      <c r="G37" s="11" t="s">
        <v>28</v>
      </c>
      <c r="H37" s="6">
        <v>14</v>
      </c>
      <c r="I37">
        <f>14*28</f>
        <v>392</v>
      </c>
      <c r="J37" s="8" t="s">
        <v>31</v>
      </c>
      <c r="K37" s="8" t="s">
        <v>18</v>
      </c>
    </row>
    <row r="38" spans="1:12" ht="15.75">
      <c r="A38" s="13">
        <v>40725</v>
      </c>
      <c r="B38" s="14" t="s">
        <v>25</v>
      </c>
      <c r="C38" s="15">
        <v>12</v>
      </c>
      <c r="D38" s="16" t="s">
        <v>12</v>
      </c>
      <c r="E38" s="17" t="s">
        <v>21</v>
      </c>
      <c r="F38" s="18" t="s">
        <v>26</v>
      </c>
      <c r="G38" s="18" t="s">
        <v>24</v>
      </c>
      <c r="H38" s="35">
        <v>14</v>
      </c>
      <c r="I38" s="19">
        <f>14*0.2</f>
        <v>2.8000000000000003</v>
      </c>
      <c r="J38" s="17" t="s">
        <v>32</v>
      </c>
      <c r="K38" s="17" t="s">
        <v>18</v>
      </c>
      <c r="L38" s="19"/>
    </row>
    <row r="40" spans="1:12" ht="15.75">
      <c r="A40" s="24">
        <v>40725</v>
      </c>
      <c r="B40" s="24" t="s">
        <v>11</v>
      </c>
      <c r="C40" s="25">
        <v>4</v>
      </c>
      <c r="D40" s="26" t="s">
        <v>12</v>
      </c>
      <c r="E40" s="27" t="s">
        <v>13</v>
      </c>
      <c r="F40" s="28" t="s">
        <v>27</v>
      </c>
      <c r="G40" s="29" t="s">
        <v>16</v>
      </c>
      <c r="H40" s="33">
        <v>22</v>
      </c>
      <c r="I40" s="30">
        <f>22*1.5</f>
        <v>33</v>
      </c>
      <c r="J40" s="30" t="s">
        <v>30</v>
      </c>
      <c r="K40" s="31" t="s">
        <v>18</v>
      </c>
      <c r="L40" s="30"/>
    </row>
    <row r="41" spans="1:12" ht="15.75">
      <c r="A41" s="2">
        <v>40725</v>
      </c>
      <c r="B41" s="2" t="s">
        <v>11</v>
      </c>
      <c r="C41" s="1">
        <v>4</v>
      </c>
      <c r="D41" s="3" t="s">
        <v>12</v>
      </c>
      <c r="E41" s="8" t="s">
        <v>20</v>
      </c>
      <c r="F41" s="11" t="s">
        <v>26</v>
      </c>
      <c r="G41" s="11" t="s">
        <v>28</v>
      </c>
      <c r="H41" s="34">
        <v>22</v>
      </c>
      <c r="I41">
        <f>22*28</f>
        <v>616</v>
      </c>
      <c r="J41" s="22" t="s">
        <v>31</v>
      </c>
      <c r="K41" s="8" t="s">
        <v>18</v>
      </c>
    </row>
    <row r="42" spans="1:12" ht="15.75">
      <c r="A42" s="14">
        <v>40725</v>
      </c>
      <c r="B42" s="14" t="s">
        <v>11</v>
      </c>
      <c r="C42" s="15">
        <v>4</v>
      </c>
      <c r="D42" s="23" t="s">
        <v>12</v>
      </c>
      <c r="E42" s="17" t="s">
        <v>21</v>
      </c>
      <c r="F42" s="18" t="s">
        <v>26</v>
      </c>
      <c r="G42" s="18" t="s">
        <v>24</v>
      </c>
      <c r="H42" s="35">
        <v>22</v>
      </c>
      <c r="I42" s="19">
        <f>22*0.2</f>
        <v>4.4000000000000004</v>
      </c>
      <c r="J42" s="19" t="s">
        <v>32</v>
      </c>
      <c r="K42" s="17" t="s">
        <v>18</v>
      </c>
      <c r="L42" s="19"/>
    </row>
    <row r="43" spans="1:12" ht="15.75">
      <c r="A43" s="2">
        <v>40725</v>
      </c>
      <c r="B43" s="2" t="s">
        <v>11</v>
      </c>
      <c r="C43" s="1">
        <v>5</v>
      </c>
      <c r="D43" s="3" t="s">
        <v>12</v>
      </c>
      <c r="E43" s="22" t="s">
        <v>13</v>
      </c>
      <c r="F43" s="12" t="s">
        <v>27</v>
      </c>
      <c r="G43" s="10" t="s">
        <v>16</v>
      </c>
      <c r="H43" s="6">
        <v>30</v>
      </c>
      <c r="I43">
        <f>30*1.5</f>
        <v>45</v>
      </c>
      <c r="J43" s="32" t="s">
        <v>30</v>
      </c>
      <c r="K43" s="22" t="s">
        <v>18</v>
      </c>
    </row>
    <row r="44" spans="1:12" ht="15.75">
      <c r="A44" s="2">
        <v>40725</v>
      </c>
      <c r="B44" s="2" t="s">
        <v>11</v>
      </c>
      <c r="C44" s="1">
        <v>5</v>
      </c>
      <c r="D44" s="3" t="s">
        <v>12</v>
      </c>
      <c r="E44" s="8" t="s">
        <v>20</v>
      </c>
      <c r="F44" s="11" t="s">
        <v>26</v>
      </c>
      <c r="G44" s="11" t="s">
        <v>28</v>
      </c>
      <c r="H44" s="6">
        <v>30</v>
      </c>
      <c r="I44">
        <f>30*28</f>
        <v>840</v>
      </c>
      <c r="J44" s="32" t="s">
        <v>31</v>
      </c>
      <c r="K44" s="22" t="s">
        <v>18</v>
      </c>
    </row>
    <row r="45" spans="1:12" ht="15.75">
      <c r="A45" s="14">
        <v>40725</v>
      </c>
      <c r="B45" s="14" t="s">
        <v>11</v>
      </c>
      <c r="C45" s="15">
        <v>5</v>
      </c>
      <c r="D45" s="23" t="s">
        <v>12</v>
      </c>
      <c r="E45" s="17" t="s">
        <v>21</v>
      </c>
      <c r="F45" s="18" t="s">
        <v>26</v>
      </c>
      <c r="G45" s="18" t="s">
        <v>24</v>
      </c>
      <c r="H45" s="35">
        <v>30</v>
      </c>
      <c r="I45" s="19">
        <f>30*0.2</f>
        <v>6</v>
      </c>
      <c r="J45" s="19" t="s">
        <v>32</v>
      </c>
      <c r="K45" s="19" t="s">
        <v>18</v>
      </c>
      <c r="L45" s="19"/>
    </row>
  </sheetData>
  <mergeCells count="1">
    <mergeCell ref="A1:L1"/>
  </mergeCells>
  <printOptions gridLines="1"/>
  <pageMargins left="0.7" right="0.7" top="0.75" bottom="0.75" header="0.3" footer="0.3"/>
  <pageSetup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A00015727</cp:lastModifiedBy>
  <cp:lastPrinted>2012-03-05T18:19:58Z</cp:lastPrinted>
  <dcterms:created xsi:type="dcterms:W3CDTF">2008-01-05T02:41:18Z</dcterms:created>
  <dcterms:modified xsi:type="dcterms:W3CDTF">2012-03-05T18:20:00Z</dcterms:modified>
</cp:coreProperties>
</file>